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<sst xmlns="http://schemas.openxmlformats.org/spreadsheetml/2006/main" count="269" uniqueCount="180">
  <si>
    <t>合肥经济学院2024-2025学年第二学期学生处 2 期白天到课率专项抽查工作简报</t>
  </si>
  <si>
    <t>二级学院</t>
  </si>
  <si>
    <t>辅导员</t>
  </si>
  <si>
    <t>年级专业班级</t>
  </si>
  <si>
    <t>上课人数</t>
  </si>
  <si>
    <t>上课日期</t>
  </si>
  <si>
    <t>上课节次</t>
  </si>
  <si>
    <t>上课教室</t>
  </si>
  <si>
    <t>课程名称</t>
  </si>
  <si>
    <t>任课老师姓名</t>
  </si>
  <si>
    <t>此节次课程是否为合班上课（如是合班上课，请标注合班上课另一个班级名称；如无，则填“否”即可）</t>
  </si>
  <si>
    <t>实到人数</t>
  </si>
  <si>
    <t>到课率</t>
  </si>
  <si>
    <t>学风情况</t>
  </si>
  <si>
    <t>学风等级</t>
  </si>
  <si>
    <t>金融学院</t>
  </si>
  <si>
    <t>莫红玲</t>
  </si>
  <si>
    <t>23数字经济</t>
  </si>
  <si>
    <t>1-2节课</t>
  </si>
  <si>
    <t>A306教室</t>
  </si>
  <si>
    <t>经济史</t>
  </si>
  <si>
    <t>丁璨</t>
  </si>
  <si>
    <t>否</t>
  </si>
  <si>
    <t>前排有空座</t>
  </si>
  <si>
    <t>良</t>
  </si>
  <si>
    <t>冯长兴</t>
  </si>
  <si>
    <t>22大数据管理与应用1班</t>
  </si>
  <si>
    <t>5-8节课</t>
  </si>
  <si>
    <t>实训楼311</t>
  </si>
  <si>
    <t>大数据可视化技术</t>
  </si>
  <si>
    <t>冯宗越</t>
  </si>
  <si>
    <t>部分同学在玩手机</t>
  </si>
  <si>
    <t>22国贸</t>
  </si>
  <si>
    <t>7-8节课</t>
  </si>
  <si>
    <t>B305教室</t>
  </si>
  <si>
    <t>报关实务</t>
  </si>
  <si>
    <t>杨亚琴</t>
  </si>
  <si>
    <t>前排座位比较空</t>
  </si>
  <si>
    <t>张榕</t>
  </si>
  <si>
    <t>24大数据管理与应用</t>
  </si>
  <si>
    <t>计算机网络基础</t>
  </si>
  <si>
    <t>王萌</t>
  </si>
  <si>
    <t>部分同学玩手机</t>
  </si>
  <si>
    <t>财务管理学院</t>
  </si>
  <si>
    <t>高畅</t>
  </si>
  <si>
    <t>24财务管理1班</t>
  </si>
  <si>
    <t>A109教室</t>
  </si>
  <si>
    <t>技术会计</t>
  </si>
  <si>
    <t>鲍宜忠</t>
  </si>
  <si>
    <t>前排坐的较满</t>
  </si>
  <si>
    <t>优</t>
  </si>
  <si>
    <t>宋书培</t>
  </si>
  <si>
    <t>23财务管理1班</t>
  </si>
  <si>
    <t>A308教室</t>
  </si>
  <si>
    <t>税法</t>
  </si>
  <si>
    <t>黄晶晶</t>
  </si>
  <si>
    <t>前排未坐满，多数人玩手机</t>
  </si>
  <si>
    <t>杨逸婧</t>
  </si>
  <si>
    <t>22会计1班</t>
  </si>
  <si>
    <t>5-6节课</t>
  </si>
  <si>
    <t>B102教室</t>
  </si>
  <si>
    <t>财政学</t>
  </si>
  <si>
    <t>陶晓荣</t>
  </si>
  <si>
    <t>是，22会计2班</t>
  </si>
  <si>
    <t>多数人玩手机</t>
  </si>
  <si>
    <t>22会计2班</t>
  </si>
  <si>
    <t>是，22会计1班</t>
  </si>
  <si>
    <t>商学院</t>
  </si>
  <si>
    <t>杜玥</t>
  </si>
  <si>
    <t>22市场营销</t>
  </si>
  <si>
    <t>3-4节课</t>
  </si>
  <si>
    <t>B502教室</t>
  </si>
  <si>
    <t>创业学实习</t>
  </si>
  <si>
    <t>王懿</t>
  </si>
  <si>
    <t>几乎全在认真听课</t>
  </si>
  <si>
    <t>王咪咪</t>
  </si>
  <si>
    <t>24物流管理</t>
  </si>
  <si>
    <t>A110教室</t>
  </si>
  <si>
    <t>大学英语2A</t>
  </si>
  <si>
    <t>葛挺</t>
  </si>
  <si>
    <t>工学院</t>
  </si>
  <si>
    <t>王紫薇</t>
  </si>
  <si>
    <t>24智能制造工程</t>
  </si>
  <si>
    <t>A310教室</t>
  </si>
  <si>
    <t>人工智能基础</t>
  </si>
  <si>
    <t>毕成虎</t>
  </si>
  <si>
    <t>鱼洋</t>
  </si>
  <si>
    <t>23车辆工程</t>
  </si>
  <si>
    <t>A106教室</t>
  </si>
  <si>
    <t>电子技术</t>
  </si>
  <si>
    <t>李琰</t>
  </si>
  <si>
    <t>少部分人玩手机</t>
  </si>
  <si>
    <t>智能工程学院</t>
  </si>
  <si>
    <t>贾春艳</t>
  </si>
  <si>
    <t>22电气工程2班</t>
  </si>
  <si>
    <t>A401教室</t>
  </si>
  <si>
    <t>MATLAB程序设计与工程应用</t>
  </si>
  <si>
    <t>范玮</t>
  </si>
  <si>
    <t>童云</t>
  </si>
  <si>
    <t>23电子信息工程</t>
  </si>
  <si>
    <t>B202教室</t>
  </si>
  <si>
    <t>电路CAD</t>
  </si>
  <si>
    <t>程清扬</t>
  </si>
  <si>
    <t>刘海</t>
  </si>
  <si>
    <t>24电气工程及其自动化1班</t>
  </si>
  <si>
    <t>A303教室</t>
  </si>
  <si>
    <t>大学物理A(上)</t>
  </si>
  <si>
    <t>朱磊磊</t>
  </si>
  <si>
    <t>少数人玩手机</t>
  </si>
  <si>
    <t>章道敏</t>
  </si>
  <si>
    <t>22电气工程1班</t>
  </si>
  <si>
    <t>B405教室</t>
  </si>
  <si>
    <t>传感器与检测技术</t>
  </si>
  <si>
    <t>邰清清</t>
  </si>
  <si>
    <t>前排为座满，多数人玩手机</t>
  </si>
  <si>
    <t>大数据学院</t>
  </si>
  <si>
    <t>沈慧</t>
  </si>
  <si>
    <t>22软件工程1班</t>
  </si>
  <si>
    <t>A504教室</t>
  </si>
  <si>
    <t>软件项目管理</t>
  </si>
  <si>
    <t>杨满香</t>
  </si>
  <si>
    <t>是，软件工程2班</t>
  </si>
  <si>
    <t>22软件工程2班</t>
  </si>
  <si>
    <t>是，软件工程1班</t>
  </si>
  <si>
    <t>许翔云</t>
  </si>
  <si>
    <t>23人工智能</t>
  </si>
  <si>
    <t>B403教室</t>
  </si>
  <si>
    <t>大学英语拓展课程2</t>
  </si>
  <si>
    <t>陈红</t>
  </si>
  <si>
    <t>前排人较少，部分人玩手机</t>
  </si>
  <si>
    <t>邓明丽</t>
  </si>
  <si>
    <t>24软件工程1班</t>
  </si>
  <si>
    <t>B404教室</t>
  </si>
  <si>
    <t>线性代数</t>
  </si>
  <si>
    <t>朱文君</t>
  </si>
  <si>
    <t>文法学院</t>
  </si>
  <si>
    <t>邱琛</t>
  </si>
  <si>
    <t>24网络与新媒体1班</t>
  </si>
  <si>
    <t>马克思主义新闻思想</t>
  </si>
  <si>
    <t>阮海燕</t>
  </si>
  <si>
    <t>胡月</t>
  </si>
  <si>
    <t>22法学2班</t>
  </si>
  <si>
    <t>A302教室</t>
  </si>
  <si>
    <t>商法学</t>
  </si>
  <si>
    <t>王炎</t>
  </si>
  <si>
    <t>23法学1班</t>
  </si>
  <si>
    <t>A108教室</t>
  </si>
  <si>
    <t>路眆</t>
  </si>
  <si>
    <t>艺术设计学院</t>
  </si>
  <si>
    <t>张雨萌</t>
  </si>
  <si>
    <t>22城乡规划</t>
  </si>
  <si>
    <t>F401教室</t>
  </si>
  <si>
    <t>园林史</t>
  </si>
  <si>
    <t>周朱鸿</t>
  </si>
  <si>
    <t>许鸿雁</t>
  </si>
  <si>
    <t>23产品设计</t>
  </si>
  <si>
    <t>1-4节课</t>
  </si>
  <si>
    <t>F209教室</t>
  </si>
  <si>
    <t>设计思维</t>
  </si>
  <si>
    <t>王瑞琪</t>
  </si>
  <si>
    <t>前三排未坐满</t>
  </si>
  <si>
    <t>张玉珂</t>
  </si>
  <si>
    <t>24环境设计1班</t>
  </si>
  <si>
    <t>F404教室</t>
  </si>
  <si>
    <t>程梦雅</t>
  </si>
  <si>
    <t>外国语学院</t>
  </si>
  <si>
    <t>朱玉洁</t>
  </si>
  <si>
    <t>23英语2班</t>
  </si>
  <si>
    <t>中级英语写作2</t>
  </si>
  <si>
    <t>杨玲燕</t>
  </si>
  <si>
    <t>邱文捷</t>
  </si>
  <si>
    <t>22英语2班</t>
  </si>
  <si>
    <t>B204教室</t>
  </si>
  <si>
    <t>第2外语3（日语3）</t>
  </si>
  <si>
    <t>刘煜晗</t>
  </si>
  <si>
    <t>24英语1班</t>
  </si>
  <si>
    <t>A403教室</t>
  </si>
  <si>
    <t>现代汉语</t>
  </si>
  <si>
    <t>左丽霞</t>
  </si>
  <si>
    <t>部分被同学玩手机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</si>
</sst>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8">
    <font>
      <sz val="10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4"/>
      <color rgb="FF08090C"/>
      <name val="仿宋"/>
      <charset val="134"/>
    </font>
    <font>
      <sz val="14"/>
      <color rgb="FF242424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9"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58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1"/>
  <sheetViews>
    <sheetView tabSelected="1" zoomScale="70" zoomScaleNormal="70" workbookViewId="0">
      <selection activeCell="Q5" sqref="Q5"/>
    </sheetView>
  </sheetViews>
  <sheetFormatPr defaultColWidth="8.8952380952381" defaultRowHeight="12"/>
  <cols>
    <col min="1" max="1" width="15.2857142857143" style="3" customWidth="1"/>
    <col min="2" max="2" width="13.0666666666667" style="3" customWidth="1"/>
    <col min="3" max="3" width="21.7809523809524" style="3" customWidth="1"/>
    <col min="4" max="4" width="16.1142857142857" style="3" customWidth="1"/>
    <col min="5" max="5" width="14.4952380952381" style="3" customWidth="1"/>
    <col min="6" max="6" width="15.1047619047619" style="4" customWidth="1"/>
    <col min="7" max="7" width="13.8571428571429" style="3" customWidth="1"/>
    <col min="8" max="9" width="15.2857142857143" style="3" customWidth="1"/>
    <col min="10" max="10" width="31.6285714285714" style="3" customWidth="1"/>
    <col min="11" max="11" width="15.3047619047619" style="3" customWidth="1"/>
    <col min="12" max="12" width="10.4285714285714" style="3" customWidth="1"/>
    <col min="13" max="13" width="26.247619047619" style="3" customWidth="1"/>
    <col min="14" max="14" width="13.2571428571429" style="3" customWidth="1"/>
    <col min="15" max="25" width="9" style="3" customWidth="1"/>
    <col min="26" max="16384" width="8.8952380952381" customWidth="1"/>
  </cols>
  <sheetData>
    <row r="1" ht="77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93.7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5" t="s">
        <v>12</v>
      </c>
      <c r="M2" s="6" t="s">
        <v>13</v>
      </c>
      <c r="N2" s="6" t="s">
        <v>14</v>
      </c>
    </row>
    <row r="3" ht="18.75" spans="1:25">
      <c r="A3" s="8" t="s">
        <v>15</v>
      </c>
      <c r="B3" s="8" t="s">
        <v>16</v>
      </c>
      <c r="C3" s="8" t="s">
        <v>17</v>
      </c>
      <c r="D3" s="8">
        <v>50</v>
      </c>
      <c r="E3" s="9">
        <v>45719</v>
      </c>
      <c r="F3" s="10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>
        <v>45</v>
      </c>
      <c r="L3" s="16">
        <f>K3/50</f>
        <v>0.9</v>
      </c>
      <c r="M3" s="8" t="s">
        <v>23</v>
      </c>
      <c r="N3" s="8" t="s">
        <v>24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ht="56.25" spans="1:25">
      <c r="A4" s="8"/>
      <c r="B4" s="8" t="s">
        <v>25</v>
      </c>
      <c r="C4" s="8" t="s">
        <v>26</v>
      </c>
      <c r="D4" s="8">
        <v>80</v>
      </c>
      <c r="E4" s="9">
        <v>45719</v>
      </c>
      <c r="F4" s="10" t="s">
        <v>27</v>
      </c>
      <c r="G4" s="8" t="s">
        <v>28</v>
      </c>
      <c r="H4" s="8" t="s">
        <v>29</v>
      </c>
      <c r="I4" s="8" t="s">
        <v>30</v>
      </c>
      <c r="J4" s="8" t="s">
        <v>22</v>
      </c>
      <c r="K4" s="8">
        <v>70</v>
      </c>
      <c r="L4" s="16">
        <f>K4/80</f>
        <v>0.875</v>
      </c>
      <c r="M4" s="8" t="s">
        <v>31</v>
      </c>
      <c r="N4" s="8" t="s">
        <v>24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ht="37.5" spans="1:14">
      <c r="A5" s="8"/>
      <c r="B5" s="8" t="s">
        <v>21</v>
      </c>
      <c r="C5" s="8" t="s">
        <v>32</v>
      </c>
      <c r="D5" s="8">
        <v>47</v>
      </c>
      <c r="E5" s="9">
        <v>45719</v>
      </c>
      <c r="F5" s="10" t="s">
        <v>33</v>
      </c>
      <c r="G5" s="8" t="s">
        <v>34</v>
      </c>
      <c r="H5" s="8" t="s">
        <v>35</v>
      </c>
      <c r="I5" s="8" t="s">
        <v>36</v>
      </c>
      <c r="J5" s="8" t="s">
        <v>22</v>
      </c>
      <c r="K5" s="8">
        <v>42</v>
      </c>
      <c r="L5" s="16">
        <f>K5/47</f>
        <v>0.893617021276596</v>
      </c>
      <c r="M5" s="8" t="s">
        <v>37</v>
      </c>
      <c r="N5" s="8" t="s">
        <v>24</v>
      </c>
    </row>
    <row r="6" ht="37.5" spans="1:14">
      <c r="A6" s="8"/>
      <c r="B6" s="8" t="s">
        <v>38</v>
      </c>
      <c r="C6" s="8" t="s">
        <v>39</v>
      </c>
      <c r="D6" s="8">
        <v>48</v>
      </c>
      <c r="E6" s="9">
        <v>45719</v>
      </c>
      <c r="F6" s="10" t="s">
        <v>18</v>
      </c>
      <c r="G6" s="8" t="s">
        <v>28</v>
      </c>
      <c r="H6" s="8" t="s">
        <v>40</v>
      </c>
      <c r="I6" s="8" t="s">
        <v>41</v>
      </c>
      <c r="J6" s="8" t="s">
        <v>22</v>
      </c>
      <c r="K6" s="8">
        <v>42</v>
      </c>
      <c r="L6" s="16">
        <f>K6/48</f>
        <v>0.875</v>
      </c>
      <c r="M6" s="8" t="s">
        <v>42</v>
      </c>
      <c r="N6" s="8" t="s">
        <v>24</v>
      </c>
    </row>
    <row r="7" ht="37.5" spans="1:14">
      <c r="A7" s="8" t="s">
        <v>43</v>
      </c>
      <c r="B7" s="8" t="s">
        <v>44</v>
      </c>
      <c r="C7" s="8" t="s">
        <v>45</v>
      </c>
      <c r="D7" s="8">
        <v>61</v>
      </c>
      <c r="E7" s="9">
        <v>45720</v>
      </c>
      <c r="F7" s="10" t="s">
        <v>18</v>
      </c>
      <c r="G7" s="8" t="s">
        <v>46</v>
      </c>
      <c r="H7" s="8" t="s">
        <v>47</v>
      </c>
      <c r="I7" s="8" t="s">
        <v>48</v>
      </c>
      <c r="J7" s="8" t="s">
        <v>22</v>
      </c>
      <c r="K7" s="8">
        <v>59</v>
      </c>
      <c r="L7" s="16">
        <f>59/61</f>
        <v>0.967213114754098</v>
      </c>
      <c r="M7" s="8" t="s">
        <v>49</v>
      </c>
      <c r="N7" s="8" t="s">
        <v>50</v>
      </c>
    </row>
    <row r="8" ht="56.25" spans="1:25">
      <c r="A8" s="8"/>
      <c r="B8" s="8" t="s">
        <v>51</v>
      </c>
      <c r="C8" s="8" t="s">
        <v>52</v>
      </c>
      <c r="D8" s="8">
        <v>62</v>
      </c>
      <c r="E8" s="9">
        <v>45720</v>
      </c>
      <c r="F8" s="10" t="s">
        <v>33</v>
      </c>
      <c r="G8" s="8" t="s">
        <v>53</v>
      </c>
      <c r="H8" s="8" t="s">
        <v>54</v>
      </c>
      <c r="I8" s="8" t="s">
        <v>55</v>
      </c>
      <c r="J8" s="8" t="s">
        <v>22</v>
      </c>
      <c r="K8" s="8">
        <v>34</v>
      </c>
      <c r="L8" s="16">
        <f>K8/64</f>
        <v>0.53125</v>
      </c>
      <c r="M8" s="8" t="s">
        <v>56</v>
      </c>
      <c r="N8" s="8" t="s">
        <v>24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ht="18.75" spans="1:25">
      <c r="A9" s="8"/>
      <c r="B9" s="8" t="s">
        <v>57</v>
      </c>
      <c r="C9" s="8" t="s">
        <v>58</v>
      </c>
      <c r="D9" s="8">
        <v>51</v>
      </c>
      <c r="E9" s="11">
        <v>45723</v>
      </c>
      <c r="F9" s="12" t="s">
        <v>59</v>
      </c>
      <c r="G9" s="8" t="s">
        <v>60</v>
      </c>
      <c r="H9" s="8" t="s">
        <v>61</v>
      </c>
      <c r="I9" s="8" t="s">
        <v>62</v>
      </c>
      <c r="J9" s="8" t="s">
        <v>63</v>
      </c>
      <c r="K9" s="8">
        <v>118</v>
      </c>
      <c r="L9" s="16">
        <f>118/126</f>
        <v>0.936507936507937</v>
      </c>
      <c r="M9" s="8" t="s">
        <v>64</v>
      </c>
      <c r="N9" s="8" t="s">
        <v>24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="2" customFormat="1" ht="18.75" spans="1:14">
      <c r="A10" s="8"/>
      <c r="B10" s="8"/>
      <c r="C10" s="8" t="s">
        <v>65</v>
      </c>
      <c r="D10" s="8">
        <v>49</v>
      </c>
      <c r="E10" s="13"/>
      <c r="F10" s="12"/>
      <c r="G10" s="8"/>
      <c r="H10" s="8"/>
      <c r="I10" s="18"/>
      <c r="J10" s="8" t="s">
        <v>66</v>
      </c>
      <c r="K10" s="18"/>
      <c r="L10" s="18"/>
      <c r="M10" s="18"/>
      <c r="N10" s="18"/>
    </row>
    <row r="11" ht="37.5" spans="1:14">
      <c r="A11" s="8" t="s">
        <v>67</v>
      </c>
      <c r="B11" s="8" t="s">
        <v>68</v>
      </c>
      <c r="C11" s="8" t="s">
        <v>69</v>
      </c>
      <c r="D11" s="8">
        <v>29</v>
      </c>
      <c r="E11" s="9">
        <v>45722</v>
      </c>
      <c r="F11" s="10" t="s">
        <v>70</v>
      </c>
      <c r="G11" s="8" t="s">
        <v>71</v>
      </c>
      <c r="H11" s="8" t="s">
        <v>72</v>
      </c>
      <c r="I11" s="8" t="s">
        <v>73</v>
      </c>
      <c r="J11" s="8" t="s">
        <v>22</v>
      </c>
      <c r="K11" s="8">
        <v>27</v>
      </c>
      <c r="L11" s="16">
        <f>K11/D11</f>
        <v>0.931034482758621</v>
      </c>
      <c r="M11" s="8" t="s">
        <v>74</v>
      </c>
      <c r="N11" s="8" t="s">
        <v>50</v>
      </c>
    </row>
    <row r="12" ht="37.5" spans="1:14">
      <c r="A12" s="8"/>
      <c r="B12" s="8" t="s">
        <v>75</v>
      </c>
      <c r="C12" s="8" t="s">
        <v>76</v>
      </c>
      <c r="D12" s="8">
        <v>39</v>
      </c>
      <c r="E12" s="9">
        <v>45720</v>
      </c>
      <c r="F12" s="10" t="s">
        <v>18</v>
      </c>
      <c r="G12" s="8" t="s">
        <v>77</v>
      </c>
      <c r="H12" s="8" t="s">
        <v>78</v>
      </c>
      <c r="I12" s="8" t="s">
        <v>79</v>
      </c>
      <c r="J12" s="8" t="s">
        <v>22</v>
      </c>
      <c r="K12" s="8">
        <v>35</v>
      </c>
      <c r="L12" s="16">
        <f>K12/39</f>
        <v>0.897435897435897</v>
      </c>
      <c r="M12" s="8" t="s">
        <v>74</v>
      </c>
      <c r="N12" s="8" t="s">
        <v>50</v>
      </c>
    </row>
    <row r="13" ht="37.5" spans="1:14">
      <c r="A13" s="8" t="s">
        <v>80</v>
      </c>
      <c r="B13" s="8" t="s">
        <v>81</v>
      </c>
      <c r="C13" s="8" t="s">
        <v>82</v>
      </c>
      <c r="D13" s="8">
        <v>55</v>
      </c>
      <c r="E13" s="9">
        <v>45723</v>
      </c>
      <c r="F13" s="10" t="s">
        <v>70</v>
      </c>
      <c r="G13" s="8" t="s">
        <v>83</v>
      </c>
      <c r="H13" s="8" t="s">
        <v>84</v>
      </c>
      <c r="I13" s="8" t="s">
        <v>85</v>
      </c>
      <c r="J13" s="8" t="s">
        <v>22</v>
      </c>
      <c r="K13" s="8">
        <v>21</v>
      </c>
      <c r="L13" s="16">
        <f>K13/D13</f>
        <v>0.381818181818182</v>
      </c>
      <c r="M13" s="8" t="s">
        <v>64</v>
      </c>
      <c r="N13" s="8" t="s">
        <v>24</v>
      </c>
    </row>
    <row r="14" ht="37.5" spans="1:14">
      <c r="A14" s="8"/>
      <c r="B14" s="8" t="s">
        <v>86</v>
      </c>
      <c r="C14" s="8" t="s">
        <v>87</v>
      </c>
      <c r="D14" s="8">
        <v>51</v>
      </c>
      <c r="E14" s="9">
        <v>45723</v>
      </c>
      <c r="F14" s="10" t="s">
        <v>59</v>
      </c>
      <c r="G14" s="8" t="s">
        <v>88</v>
      </c>
      <c r="H14" s="8" t="s">
        <v>89</v>
      </c>
      <c r="I14" s="8" t="s">
        <v>90</v>
      </c>
      <c r="J14" s="8" t="s">
        <v>22</v>
      </c>
      <c r="K14" s="8">
        <v>49</v>
      </c>
      <c r="L14" s="16">
        <f>49/51</f>
        <v>0.96078431372549</v>
      </c>
      <c r="M14" s="8" t="s">
        <v>91</v>
      </c>
      <c r="N14" s="8" t="s">
        <v>24</v>
      </c>
    </row>
    <row r="15" ht="56.25" spans="1:14">
      <c r="A15" s="8" t="s">
        <v>92</v>
      </c>
      <c r="B15" s="8" t="s">
        <v>93</v>
      </c>
      <c r="C15" s="8" t="s">
        <v>94</v>
      </c>
      <c r="D15" s="8">
        <v>54</v>
      </c>
      <c r="E15" s="9">
        <v>45722</v>
      </c>
      <c r="F15" s="10" t="s">
        <v>59</v>
      </c>
      <c r="G15" s="8" t="s">
        <v>95</v>
      </c>
      <c r="H15" s="8" t="s">
        <v>96</v>
      </c>
      <c r="I15" s="8" t="s">
        <v>97</v>
      </c>
      <c r="J15" s="8" t="s">
        <v>22</v>
      </c>
      <c r="K15" s="8">
        <v>42</v>
      </c>
      <c r="L15" s="16">
        <v>0.7778</v>
      </c>
      <c r="M15" s="8" t="s">
        <v>37</v>
      </c>
      <c r="N15" s="8" t="s">
        <v>24</v>
      </c>
    </row>
    <row r="16" ht="37.5" spans="1:14">
      <c r="A16" s="8"/>
      <c r="B16" s="8" t="s">
        <v>98</v>
      </c>
      <c r="C16" s="8" t="s">
        <v>99</v>
      </c>
      <c r="D16" s="8">
        <v>77</v>
      </c>
      <c r="E16" s="9">
        <v>45723</v>
      </c>
      <c r="F16" s="10" t="s">
        <v>18</v>
      </c>
      <c r="G16" s="8" t="s">
        <v>100</v>
      </c>
      <c r="H16" s="8" t="s">
        <v>101</v>
      </c>
      <c r="I16" s="8" t="s">
        <v>102</v>
      </c>
      <c r="J16" s="8" t="s">
        <v>22</v>
      </c>
      <c r="K16" s="8">
        <v>59</v>
      </c>
      <c r="L16" s="16">
        <f>K16/D16</f>
        <v>0.766233766233766</v>
      </c>
      <c r="M16" s="8" t="s">
        <v>64</v>
      </c>
      <c r="N16" s="8" t="s">
        <v>24</v>
      </c>
    </row>
    <row r="17" ht="56.25" spans="1:14">
      <c r="A17" s="8"/>
      <c r="B17" s="8" t="s">
        <v>103</v>
      </c>
      <c r="C17" s="8" t="s">
        <v>104</v>
      </c>
      <c r="D17" s="8">
        <v>59</v>
      </c>
      <c r="E17" s="9">
        <v>45721</v>
      </c>
      <c r="F17" s="10" t="s">
        <v>18</v>
      </c>
      <c r="G17" s="8" t="s">
        <v>105</v>
      </c>
      <c r="H17" s="8" t="s">
        <v>106</v>
      </c>
      <c r="I17" s="8" t="s">
        <v>107</v>
      </c>
      <c r="J17" s="8" t="s">
        <v>22</v>
      </c>
      <c r="K17" s="8">
        <v>46</v>
      </c>
      <c r="L17" s="16">
        <f>46/58</f>
        <v>0.793103448275862</v>
      </c>
      <c r="M17" s="8" t="s">
        <v>108</v>
      </c>
      <c r="N17" s="8" t="s">
        <v>24</v>
      </c>
    </row>
    <row r="18" ht="56.25" spans="1:14">
      <c r="A18" s="8"/>
      <c r="B18" s="8" t="s">
        <v>109</v>
      </c>
      <c r="C18" s="8" t="s">
        <v>110</v>
      </c>
      <c r="D18" s="8">
        <v>51</v>
      </c>
      <c r="E18" s="9">
        <v>45720</v>
      </c>
      <c r="F18" s="10" t="s">
        <v>59</v>
      </c>
      <c r="G18" s="8" t="s">
        <v>111</v>
      </c>
      <c r="H18" s="8" t="s">
        <v>112</v>
      </c>
      <c r="I18" s="8" t="s">
        <v>113</v>
      </c>
      <c r="J18" s="8" t="s">
        <v>22</v>
      </c>
      <c r="K18" s="8">
        <v>45</v>
      </c>
      <c r="L18" s="16">
        <f>K18/51</f>
        <v>0.882352941176471</v>
      </c>
      <c r="M18" s="8" t="s">
        <v>114</v>
      </c>
      <c r="N18" s="8" t="s">
        <v>24</v>
      </c>
    </row>
    <row r="19" ht="37.5" spans="1:14">
      <c r="A19" s="8" t="s">
        <v>115</v>
      </c>
      <c r="B19" s="8" t="s">
        <v>116</v>
      </c>
      <c r="C19" s="8" t="s">
        <v>117</v>
      </c>
      <c r="D19" s="8">
        <v>43</v>
      </c>
      <c r="E19" s="9">
        <v>45722</v>
      </c>
      <c r="F19" s="10" t="s">
        <v>18</v>
      </c>
      <c r="G19" s="8" t="s">
        <v>118</v>
      </c>
      <c r="H19" s="8" t="s">
        <v>119</v>
      </c>
      <c r="I19" s="8" t="s">
        <v>120</v>
      </c>
      <c r="J19" s="8" t="s">
        <v>121</v>
      </c>
      <c r="K19" s="8">
        <v>58</v>
      </c>
      <c r="L19" s="16">
        <f>58/85</f>
        <v>0.682352941176471</v>
      </c>
      <c r="M19" s="8" t="s">
        <v>108</v>
      </c>
      <c r="N19" s="8" t="s">
        <v>24</v>
      </c>
    </row>
    <row r="20" ht="37.5" spans="1:14">
      <c r="A20" s="8"/>
      <c r="B20" s="8"/>
      <c r="C20" s="8" t="s">
        <v>122</v>
      </c>
      <c r="D20" s="8">
        <v>42</v>
      </c>
      <c r="E20" s="9"/>
      <c r="F20" s="10"/>
      <c r="G20" s="8"/>
      <c r="H20" s="8"/>
      <c r="I20" s="18"/>
      <c r="J20" s="8" t="s">
        <v>123</v>
      </c>
      <c r="K20" s="18"/>
      <c r="L20" s="18"/>
      <c r="M20" s="18"/>
      <c r="N20" s="18"/>
    </row>
    <row r="21" ht="56.25" spans="1:14">
      <c r="A21" s="8"/>
      <c r="B21" s="8" t="s">
        <v>124</v>
      </c>
      <c r="C21" s="8" t="s">
        <v>125</v>
      </c>
      <c r="D21" s="8">
        <v>59</v>
      </c>
      <c r="E21" s="9">
        <v>45722</v>
      </c>
      <c r="F21" s="10" t="s">
        <v>59</v>
      </c>
      <c r="G21" s="8" t="s">
        <v>126</v>
      </c>
      <c r="H21" s="8" t="s">
        <v>127</v>
      </c>
      <c r="I21" s="8" t="s">
        <v>128</v>
      </c>
      <c r="J21" s="8" t="s">
        <v>22</v>
      </c>
      <c r="K21" s="8">
        <v>48</v>
      </c>
      <c r="L21" s="16">
        <f>K21/D21</f>
        <v>0.813559322033898</v>
      </c>
      <c r="M21" s="8" t="s">
        <v>129</v>
      </c>
      <c r="N21" s="8" t="s">
        <v>24</v>
      </c>
    </row>
    <row r="22" ht="37.5" spans="1:14">
      <c r="A22" s="8"/>
      <c r="B22" s="8" t="s">
        <v>130</v>
      </c>
      <c r="C22" s="8" t="s">
        <v>131</v>
      </c>
      <c r="D22" s="8">
        <v>60</v>
      </c>
      <c r="E22" s="9">
        <v>45721</v>
      </c>
      <c r="F22" s="10" t="s">
        <v>70</v>
      </c>
      <c r="G22" s="8" t="s">
        <v>132</v>
      </c>
      <c r="H22" s="8" t="s">
        <v>133</v>
      </c>
      <c r="I22" s="8" t="s">
        <v>134</v>
      </c>
      <c r="J22" s="8" t="s">
        <v>22</v>
      </c>
      <c r="K22" s="8">
        <v>50</v>
      </c>
      <c r="L22" s="16">
        <f>50/60</f>
        <v>0.833333333333333</v>
      </c>
      <c r="M22" s="8" t="s">
        <v>108</v>
      </c>
      <c r="N22" s="8" t="s">
        <v>24</v>
      </c>
    </row>
    <row r="23" ht="37.5" spans="1:14">
      <c r="A23" s="8" t="s">
        <v>135</v>
      </c>
      <c r="B23" s="8" t="s">
        <v>136</v>
      </c>
      <c r="C23" s="8" t="s">
        <v>137</v>
      </c>
      <c r="D23" s="8">
        <v>50</v>
      </c>
      <c r="E23" s="9">
        <v>45721</v>
      </c>
      <c r="F23" s="10" t="s">
        <v>59</v>
      </c>
      <c r="G23" s="8" t="s">
        <v>19</v>
      </c>
      <c r="H23" s="8" t="s">
        <v>138</v>
      </c>
      <c r="I23" s="8" t="s">
        <v>139</v>
      </c>
      <c r="J23" s="8" t="s">
        <v>22</v>
      </c>
      <c r="K23" s="8">
        <v>47</v>
      </c>
      <c r="L23" s="16">
        <f>47/50</f>
        <v>0.94</v>
      </c>
      <c r="M23" s="8" t="s">
        <v>108</v>
      </c>
      <c r="N23" s="8" t="s">
        <v>24</v>
      </c>
    </row>
    <row r="24" ht="37.5" spans="1:14">
      <c r="A24" s="8"/>
      <c r="B24" s="8" t="s">
        <v>140</v>
      </c>
      <c r="C24" s="8" t="s">
        <v>141</v>
      </c>
      <c r="D24" s="8">
        <v>71</v>
      </c>
      <c r="E24" s="9">
        <v>45721</v>
      </c>
      <c r="F24" s="10" t="s">
        <v>33</v>
      </c>
      <c r="G24" s="8" t="s">
        <v>142</v>
      </c>
      <c r="H24" s="8" t="s">
        <v>143</v>
      </c>
      <c r="I24" s="8" t="s">
        <v>144</v>
      </c>
      <c r="J24" s="8" t="s">
        <v>22</v>
      </c>
      <c r="K24" s="8">
        <v>58</v>
      </c>
      <c r="L24" s="16">
        <f>58/71</f>
        <v>0.816901408450704</v>
      </c>
      <c r="M24" s="8" t="s">
        <v>108</v>
      </c>
      <c r="N24" s="8" t="s">
        <v>24</v>
      </c>
    </row>
    <row r="25" ht="37.5" spans="1:14">
      <c r="A25" s="8"/>
      <c r="B25" s="8"/>
      <c r="C25" s="8" t="s">
        <v>145</v>
      </c>
      <c r="D25" s="8">
        <v>55</v>
      </c>
      <c r="E25" s="9">
        <v>45723</v>
      </c>
      <c r="F25" s="10" t="s">
        <v>18</v>
      </c>
      <c r="G25" s="8" t="s">
        <v>146</v>
      </c>
      <c r="H25" s="8" t="s">
        <v>127</v>
      </c>
      <c r="I25" s="8" t="s">
        <v>147</v>
      </c>
      <c r="J25" s="8" t="s">
        <v>22</v>
      </c>
      <c r="K25" s="8">
        <v>44</v>
      </c>
      <c r="L25" s="16">
        <f>K25/D25</f>
        <v>0.8</v>
      </c>
      <c r="M25" s="8" t="s">
        <v>64</v>
      </c>
      <c r="N25" s="8" t="s">
        <v>24</v>
      </c>
    </row>
    <row r="26" ht="56.25" spans="1:14">
      <c r="A26" s="8" t="s">
        <v>148</v>
      </c>
      <c r="B26" s="8" t="s">
        <v>149</v>
      </c>
      <c r="C26" s="8" t="s">
        <v>150</v>
      </c>
      <c r="D26" s="8">
        <v>33</v>
      </c>
      <c r="E26" s="9">
        <v>45721</v>
      </c>
      <c r="F26" s="10" t="s">
        <v>18</v>
      </c>
      <c r="G26" s="8" t="s">
        <v>151</v>
      </c>
      <c r="H26" s="8" t="s">
        <v>152</v>
      </c>
      <c r="I26" s="8" t="s">
        <v>153</v>
      </c>
      <c r="J26" s="8" t="s">
        <v>22</v>
      </c>
      <c r="K26" s="8">
        <v>32</v>
      </c>
      <c r="L26" s="16">
        <f>K26/33</f>
        <v>0.96969696969697</v>
      </c>
      <c r="M26" s="8" t="s">
        <v>56</v>
      </c>
      <c r="N26" s="8" t="s">
        <v>24</v>
      </c>
    </row>
    <row r="27" ht="37.5" spans="1:14">
      <c r="A27" s="8"/>
      <c r="B27" s="14" t="s">
        <v>154</v>
      </c>
      <c r="C27" s="8" t="s">
        <v>155</v>
      </c>
      <c r="D27" s="8">
        <v>33</v>
      </c>
      <c r="E27" s="9">
        <v>45723</v>
      </c>
      <c r="F27" s="10" t="s">
        <v>156</v>
      </c>
      <c r="G27" s="8" t="s">
        <v>157</v>
      </c>
      <c r="H27" s="8" t="s">
        <v>158</v>
      </c>
      <c r="I27" s="8" t="s">
        <v>159</v>
      </c>
      <c r="J27" s="8" t="s">
        <v>22</v>
      </c>
      <c r="K27" s="8">
        <v>30</v>
      </c>
      <c r="L27" s="16">
        <f>K27/D27</f>
        <v>0.909090909090909</v>
      </c>
      <c r="M27" s="8" t="s">
        <v>160</v>
      </c>
      <c r="N27" s="8" t="s">
        <v>24</v>
      </c>
    </row>
    <row r="28" ht="37.5" spans="1:14">
      <c r="A28" s="8"/>
      <c r="B28" s="8" t="s">
        <v>161</v>
      </c>
      <c r="C28" s="8" t="s">
        <v>162</v>
      </c>
      <c r="D28" s="8">
        <v>32</v>
      </c>
      <c r="E28" s="9">
        <v>45723</v>
      </c>
      <c r="F28" s="10" t="s">
        <v>156</v>
      </c>
      <c r="G28" s="8" t="s">
        <v>163</v>
      </c>
      <c r="H28" s="8" t="s">
        <v>158</v>
      </c>
      <c r="I28" s="8" t="s">
        <v>164</v>
      </c>
      <c r="J28" s="8" t="s">
        <v>22</v>
      </c>
      <c r="K28" s="8">
        <v>14</v>
      </c>
      <c r="L28" s="16">
        <v>0.4375</v>
      </c>
      <c r="M28" s="8" t="s">
        <v>160</v>
      </c>
      <c r="N28" s="8" t="s">
        <v>24</v>
      </c>
    </row>
    <row r="29" ht="37.5" spans="1:14">
      <c r="A29" s="8" t="s">
        <v>165</v>
      </c>
      <c r="B29" s="8" t="s">
        <v>166</v>
      </c>
      <c r="C29" s="8" t="s">
        <v>167</v>
      </c>
      <c r="D29" s="8">
        <v>45</v>
      </c>
      <c r="E29" s="9">
        <v>45721</v>
      </c>
      <c r="F29" s="10" t="s">
        <v>33</v>
      </c>
      <c r="G29" s="8" t="s">
        <v>34</v>
      </c>
      <c r="H29" s="8" t="s">
        <v>168</v>
      </c>
      <c r="I29" s="8" t="s">
        <v>169</v>
      </c>
      <c r="J29" s="8" t="s">
        <v>22</v>
      </c>
      <c r="K29" s="8">
        <v>32</v>
      </c>
      <c r="L29" s="16">
        <f>32/44</f>
        <v>0.727272727272727</v>
      </c>
      <c r="M29" s="8" t="s">
        <v>108</v>
      </c>
      <c r="N29" s="8" t="s">
        <v>24</v>
      </c>
    </row>
    <row r="30" ht="37.5" spans="1:14">
      <c r="A30" s="8"/>
      <c r="B30" s="8" t="s">
        <v>170</v>
      </c>
      <c r="C30" s="8" t="s">
        <v>171</v>
      </c>
      <c r="D30" s="8">
        <v>36</v>
      </c>
      <c r="E30" s="9">
        <v>45722</v>
      </c>
      <c r="F30" s="10" t="s">
        <v>18</v>
      </c>
      <c r="G30" s="8" t="s">
        <v>172</v>
      </c>
      <c r="H30" s="8" t="s">
        <v>173</v>
      </c>
      <c r="I30" s="8" t="s">
        <v>174</v>
      </c>
      <c r="J30" s="8" t="s">
        <v>22</v>
      </c>
      <c r="K30" s="8">
        <v>34</v>
      </c>
      <c r="L30" s="16">
        <f>34/36</f>
        <v>0.944444444444444</v>
      </c>
      <c r="M30" s="8" t="s">
        <v>23</v>
      </c>
      <c r="N30" s="8" t="s">
        <v>24</v>
      </c>
    </row>
    <row r="31" ht="37.5" spans="1:14">
      <c r="A31" s="8"/>
      <c r="B31" s="8"/>
      <c r="C31" s="8" t="s">
        <v>175</v>
      </c>
      <c r="D31" s="8">
        <v>24</v>
      </c>
      <c r="E31" s="9">
        <v>45719</v>
      </c>
      <c r="F31" s="10" t="s">
        <v>59</v>
      </c>
      <c r="G31" s="8" t="s">
        <v>176</v>
      </c>
      <c r="H31" s="8" t="s">
        <v>177</v>
      </c>
      <c r="I31" s="8" t="s">
        <v>178</v>
      </c>
      <c r="J31" s="8" t="s">
        <v>22</v>
      </c>
      <c r="K31" s="8">
        <v>14</v>
      </c>
      <c r="L31" s="16">
        <f>K31/24</f>
        <v>0.583333333333333</v>
      </c>
      <c r="M31" s="8" t="s">
        <v>179</v>
      </c>
      <c r="N31" s="8" t="s">
        <v>24</v>
      </c>
    </row>
  </sheetData>
  <mergeCells count="32">
    <mergeCell ref="A1:N1"/>
    <mergeCell ref="A3:A6"/>
    <mergeCell ref="A7:A10"/>
    <mergeCell ref="A11:A12"/>
    <mergeCell ref="A13:A14"/>
    <mergeCell ref="A15:A18"/>
    <mergeCell ref="A19:A22"/>
    <mergeCell ref="A23:A25"/>
    <mergeCell ref="A26:A28"/>
    <mergeCell ref="A29:A31"/>
    <mergeCell ref="B9:B10"/>
    <mergeCell ref="B19:B20"/>
    <mergeCell ref="B24:B25"/>
    <mergeCell ref="B30:B31"/>
    <mergeCell ref="E9:E10"/>
    <mergeCell ref="E19:E20"/>
    <mergeCell ref="F9:F10"/>
    <mergeCell ref="F19:F20"/>
    <mergeCell ref="G9:G10"/>
    <mergeCell ref="G19:G20"/>
    <mergeCell ref="H9:H10"/>
    <mergeCell ref="H19:H20"/>
    <mergeCell ref="I9:I10"/>
    <mergeCell ref="I19:I20"/>
    <mergeCell ref="K9:K10"/>
    <mergeCell ref="K19:K20"/>
    <mergeCell ref="L9:L10"/>
    <mergeCell ref="L19:L20"/>
    <mergeCell ref="M9:M10"/>
    <mergeCell ref="M19:M20"/>
    <mergeCell ref="N9:N10"/>
    <mergeCell ref="N19:N20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胡昕睿</dc:creator>
  <cp:lastModifiedBy>Administrator</cp:lastModifiedBy>
  <dcterms:created xsi:type="dcterms:W3CDTF">2025-03-07T17:55:00Z</dcterms:created>
  <dcterms:modified xsi:type="dcterms:W3CDTF">2025-03-10T06:36:51Z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39096A8381DD48BD8A592D8EDD8F77D9</vt:lpwstr>
  </property>
  <property fmtid="{D5CDD505-2E9C-101B-9397-08002B2CF9AE}" pid="3" name="KSOProductBuildVer">
    <vt:lpwstr>2052-12.1.0.20305</vt:lpwstr>
  </property>
</Properties>
</file>